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D37" i="1"/>
  <c r="E37" i="1" l="1"/>
  <c r="E38" i="1" s="1"/>
  <c r="G37" i="1"/>
  <c r="G38" i="1" s="1"/>
  <c r="I12" i="1"/>
  <c r="D38" i="1"/>
  <c r="I15" i="1"/>
  <c r="H22" i="1" l="1"/>
  <c r="F37" i="1"/>
  <c r="F38" i="1" s="1"/>
  <c r="I13" i="1"/>
  <c r="H37" i="1" l="1"/>
  <c r="H38" i="1" s="1"/>
  <c r="I38" i="1" s="1"/>
  <c r="H17" i="1"/>
  <c r="H7" i="1" s="1"/>
  <c r="E17" i="1"/>
  <c r="E7" i="1" s="1"/>
  <c r="E9" i="1" s="1"/>
  <c r="E39" i="1" s="1"/>
  <c r="F17" i="1"/>
  <c r="F7" i="1" s="1"/>
  <c r="G17" i="1"/>
  <c r="G7" i="1" s="1"/>
  <c r="I37" i="1" l="1"/>
  <c r="G9" i="1"/>
  <c r="G39" i="1" s="1"/>
  <c r="J13" i="1" l="1"/>
  <c r="C24" i="1" l="1"/>
  <c r="C26" i="1" s="1"/>
  <c r="C27" i="1" s="1"/>
  <c r="J16" i="1"/>
  <c r="J15" i="1"/>
  <c r="J14" i="1"/>
  <c r="J12" i="1"/>
  <c r="J8" i="1"/>
  <c r="J3" i="1"/>
  <c r="J4" i="1"/>
  <c r="D5" i="1"/>
  <c r="C17" i="1"/>
  <c r="C18" i="1" s="1"/>
  <c r="C25" i="1" l="1"/>
  <c r="C29" i="1"/>
  <c r="C19" i="1"/>
  <c r="C20" i="1" s="1"/>
  <c r="I14" i="1"/>
  <c r="I16" i="1"/>
  <c r="D17" i="1"/>
  <c r="D7" i="1" s="1"/>
  <c r="D9" i="1" l="1"/>
  <c r="D39" i="1" s="1"/>
  <c r="J7" i="1"/>
  <c r="D19" i="1"/>
  <c r="D20" i="1" s="1"/>
  <c r="C34" i="1"/>
  <c r="C30" i="1"/>
  <c r="C31" i="1" s="1"/>
  <c r="C32" i="1" s="1"/>
  <c r="D22" i="1"/>
  <c r="D24" i="1" s="1"/>
  <c r="C33" i="1" l="1"/>
  <c r="D29" i="1"/>
  <c r="D34" i="1" s="1"/>
  <c r="E22" i="1"/>
  <c r="E24" i="1" s="1"/>
  <c r="F22" i="1"/>
  <c r="G22" i="1"/>
  <c r="E10" i="1"/>
  <c r="F9" i="1"/>
  <c r="G10" i="1"/>
  <c r="H9" i="1"/>
  <c r="D10" i="1"/>
  <c r="E19" i="1"/>
  <c r="F19" i="1"/>
  <c r="G19" i="1"/>
  <c r="H10" i="1" l="1"/>
  <c r="J10" i="1" s="1"/>
  <c r="H39" i="1"/>
  <c r="F10" i="1"/>
  <c r="F39" i="1"/>
  <c r="H24" i="1"/>
  <c r="H26" i="1" s="1"/>
  <c r="G24" i="1"/>
  <c r="G26" i="1" s="1"/>
  <c r="F24" i="1"/>
  <c r="F26" i="1" s="1"/>
  <c r="H19" i="1"/>
  <c r="I19" i="1" s="1"/>
  <c r="J17" i="1"/>
  <c r="J22" i="1"/>
  <c r="J9" i="1"/>
  <c r="D26" i="1"/>
  <c r="D27" i="1" s="1"/>
  <c r="D25" i="1"/>
  <c r="I22" i="1"/>
  <c r="D30" i="1"/>
  <c r="I17" i="1"/>
  <c r="D18" i="1"/>
  <c r="E18" i="1" s="1"/>
  <c r="F18" i="1" s="1"/>
  <c r="G18" i="1" s="1"/>
  <c r="H18" i="1" s="1"/>
  <c r="E26" i="1"/>
  <c r="I39" i="1" l="1"/>
  <c r="F29" i="1"/>
  <c r="F30" i="1" s="1"/>
  <c r="G29" i="1"/>
  <c r="G30" i="1" s="1"/>
  <c r="H29" i="1"/>
  <c r="H34" i="1" s="1"/>
  <c r="J24" i="1"/>
  <c r="D31" i="1"/>
  <c r="E29" i="1"/>
  <c r="I24" i="1"/>
  <c r="M31" i="1" s="1"/>
  <c r="M32" i="1" s="1"/>
  <c r="E20" i="1"/>
  <c r="F20" i="1" s="1"/>
  <c r="G20" i="1" s="1"/>
  <c r="H20" i="1" s="1"/>
  <c r="E25" i="1"/>
  <c r="F25" i="1" s="1"/>
  <c r="M33" i="1" l="1"/>
  <c r="F34" i="1"/>
  <c r="J29" i="1"/>
  <c r="H30" i="1"/>
  <c r="G34" i="1"/>
  <c r="E34" i="1"/>
  <c r="E30" i="1"/>
  <c r="E27" i="1"/>
  <c r="F27" i="1" s="1"/>
  <c r="G27" i="1" s="1"/>
  <c r="H27" i="1" s="1"/>
  <c r="I29" i="1"/>
  <c r="I26" i="1"/>
  <c r="M35" i="1" s="1"/>
  <c r="G25" i="1"/>
  <c r="I34" i="1" l="1"/>
  <c r="E31" i="1"/>
  <c r="F31" i="1" s="1"/>
  <c r="G31" i="1" s="1"/>
  <c r="H31" i="1" s="1"/>
  <c r="M30" i="1" s="1"/>
  <c r="M34" i="1"/>
  <c r="I30" i="1"/>
  <c r="D33" i="1"/>
  <c r="D32" i="1"/>
  <c r="H25" i="1"/>
  <c r="E33" i="1" l="1"/>
  <c r="E32" i="1"/>
  <c r="G33" i="1"/>
  <c r="G32" i="1"/>
  <c r="F33" i="1"/>
  <c r="F32" i="1"/>
  <c r="H32" i="1"/>
  <c r="M39" i="1" l="1"/>
  <c r="H33" i="1"/>
  <c r="M40" i="1" s="1"/>
  <c r="I3" i="1"/>
  <c r="I4" i="1"/>
  <c r="E5" i="1"/>
  <c r="F5" i="1"/>
  <c r="G5" i="1"/>
  <c r="H5" i="1"/>
  <c r="J5" i="1" s="1"/>
  <c r="M36" i="1" l="1"/>
  <c r="I5" i="1"/>
</calcChain>
</file>

<file path=xl/sharedStrings.xml><?xml version="1.0" encoding="utf-8"?>
<sst xmlns="http://schemas.openxmlformats.org/spreadsheetml/2006/main" count="52" uniqueCount="52">
  <si>
    <t>سال</t>
  </si>
  <si>
    <t>اول</t>
  </si>
  <si>
    <t>دوم</t>
  </si>
  <si>
    <t>سوم</t>
  </si>
  <si>
    <t>چهارم</t>
  </si>
  <si>
    <t>پنجم</t>
  </si>
  <si>
    <t>پیش بینی سهم بازار (درصد)</t>
  </si>
  <si>
    <t>مجموع</t>
  </si>
  <si>
    <t xml:space="preserve">نرخ رشد </t>
  </si>
  <si>
    <t>وضعیت بازار</t>
  </si>
  <si>
    <t>هزینه های پرسنلی</t>
  </si>
  <si>
    <t>خرید تجهیزات</t>
  </si>
  <si>
    <t>خرید مواد و قطعات</t>
  </si>
  <si>
    <t>خرید خدمات آزمایشگاهی</t>
  </si>
  <si>
    <t>هزینه های متفرقه (بازاریابی و ...)</t>
  </si>
  <si>
    <t>سرفصلهای هزینه ای</t>
  </si>
  <si>
    <t>مجموع هزینه های تجمعی</t>
  </si>
  <si>
    <t>قیمت گذاری</t>
  </si>
  <si>
    <t>حاشیه سود (درصد)</t>
  </si>
  <si>
    <t>درآمد فروش محصول (م ریال)</t>
  </si>
  <si>
    <t>مجموع درآمدها (م ریال)</t>
  </si>
  <si>
    <t>درآمد فروش خدمات (م ریال)</t>
  </si>
  <si>
    <t>مجموع درآمدها تجمعی (م ریال)</t>
  </si>
  <si>
    <t>مجموع هزینه ها (م ریال)</t>
  </si>
  <si>
    <t>سرفصلهای درآمدی</t>
  </si>
  <si>
    <t>نرخ تنزیل</t>
  </si>
  <si>
    <t xml:space="preserve">خالص جریان نقدی تنزیل شده تجمعی </t>
  </si>
  <si>
    <t>خالص ارزش فعلی (NPV)</t>
  </si>
  <si>
    <t>نرخ بازگشت سرمایه (ROI)</t>
  </si>
  <si>
    <t>نرخ بازگشت سرمایه سالیانه</t>
  </si>
  <si>
    <t>نرخ بازده داخلی (IRR)</t>
  </si>
  <si>
    <t>بازده داخلی سالیانه</t>
  </si>
  <si>
    <t>شاخص سودآوری (PI)</t>
  </si>
  <si>
    <t>مجموع درآمدهای تنزیل شده دوره ای</t>
  </si>
  <si>
    <t>مجموع هزینه های تنزیل شده دوره ای</t>
  </si>
  <si>
    <t>Positive Cash Flow</t>
  </si>
  <si>
    <t>سال اول مثبت شدن</t>
  </si>
  <si>
    <t>ماه های باقیمانده</t>
  </si>
  <si>
    <t>مجموع هزینه های تنزیل شده  تجمعی</t>
  </si>
  <si>
    <t>مجموع درآمدهای تنزیل شده تجمعی</t>
  </si>
  <si>
    <t>خالص جریان نقدی نتزیل شده  (DNCF) دوره ای</t>
  </si>
  <si>
    <t>دوره بازگشت سرمایه (PP) ماه</t>
  </si>
  <si>
    <t>نسبتهای مالی</t>
  </si>
  <si>
    <t>محاسبات دوره بازگشت سرمایه</t>
  </si>
  <si>
    <t>حاشیه قیمت  (م ریال)</t>
  </si>
  <si>
    <t>فاز ساخت(هزینه های اولیه، سرمایه گذاری، R&amp;D و ...)</t>
  </si>
  <si>
    <t>درصد سود سالیانه</t>
  </si>
  <si>
    <t>خالص جریان نقدی دوره ای (NCF)</t>
  </si>
  <si>
    <t>قیمت فروش محصول (م ریال) (یک محصول)</t>
  </si>
  <si>
    <t>برآورد حجم کل بازار (تعداد)</t>
  </si>
  <si>
    <t>برآورد فروش شرکت (تعداد)</t>
  </si>
  <si>
    <t>پارامترهای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</si>
</sst>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_(* #,##0.0_);_(* \(#,##0.0\);_(* &quot;-&quot;??_);_(@_)"/>
    <numFmt numFmtId="168" formatCode="_ * #,##0_-_ر_ي_ا_ل_ ;_ * #,##0\-_ر_ي_ا_ل_ ;_ * &quot;-&quot;?_-_ر_ي_ا_ل_ ;_ @_ "/>
    <numFmt numFmtId="169" formatCode="_ * #,##0_-_ر_ي_ا_ل_ ;_ * #,##0\-_ر_ي_ا_ل_ ;_ * &quot;-&quot;??_-_ر_ي_ا_ل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 Koodak"/>
      <charset val="178"/>
    </font>
    <font>
      <sz val="12"/>
      <color theme="1"/>
      <name val="Times New Roman"/>
      <family val="1"/>
    </font>
    <font>
      <sz val="12"/>
      <name val="B Koodak"/>
      <charset val="178"/>
    </font>
    <font>
      <b/>
      <sz val="18"/>
      <color theme="1"/>
      <name val="B Koodak"/>
      <charset val="178"/>
    </font>
    <font>
      <sz val="13"/>
      <color theme="1"/>
      <name val="B Mitra"/>
      <charset val="178"/>
    </font>
    <font>
      <sz val="12"/>
      <color theme="1"/>
      <name val="B Mitra"/>
      <charset val="17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0" xfId="2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4" fontId="2" fillId="3" borderId="0" xfId="1" applyNumberFormat="1" applyFont="1" applyFill="1" applyAlignment="1">
      <alignment horizontal="center" vertical="center"/>
    </xf>
    <xf numFmtId="43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6" fontId="2" fillId="0" borderId="0" xfId="2" applyNumberFormat="1" applyFont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2" fillId="0" borderId="2" xfId="0" applyFont="1" applyBorder="1" applyAlignment="1">
      <alignment vertical="center"/>
    </xf>
    <xf numFmtId="9" fontId="2" fillId="0" borderId="3" xfId="2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9" fontId="2" fillId="0" borderId="5" xfId="2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164" fontId="2" fillId="5" borderId="8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64" fontId="2" fillId="5" borderId="12" xfId="1" applyNumberFormat="1" applyFont="1" applyFill="1" applyBorder="1" applyAlignment="1">
      <alignment horizontal="center" vertical="center"/>
    </xf>
    <xf numFmtId="164" fontId="2" fillId="5" borderId="13" xfId="1" applyNumberFormat="1" applyFont="1" applyFill="1" applyBorder="1" applyAlignment="1">
      <alignment horizontal="center" vertical="center"/>
    </xf>
    <xf numFmtId="164" fontId="2" fillId="5" borderId="14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2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center" vertical="center" wrapText="1" readingOrder="2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 readingOrder="2"/>
    </xf>
    <xf numFmtId="165" fontId="6" fillId="0" borderId="6" xfId="0" applyNumberFormat="1" applyFont="1" applyBorder="1" applyAlignment="1">
      <alignment horizontal="center" vertical="center" wrapText="1" readingOrder="2"/>
    </xf>
    <xf numFmtId="1" fontId="6" fillId="0" borderId="6" xfId="0" applyNumberFormat="1" applyFont="1" applyBorder="1" applyAlignment="1">
      <alignment horizontal="center" vertical="center" wrapText="1" readingOrder="2"/>
    </xf>
    <xf numFmtId="169" fontId="6" fillId="0" borderId="1" xfId="0" applyNumberFormat="1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a-IR"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rPr>
              <a:t>نقطه سر به سر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هزینه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Sheet1!$C$2:$H$2</c:f>
              <c:strCache>
                <c:ptCount val="6"/>
                <c:pt idx="0">
                  <c:v>فاز ساخت(هزینه های اولیه، سرمایه گذاری، R&amp;D و ...)</c:v>
                </c:pt>
                <c:pt idx="1">
                  <c:v>اول</c:v>
                </c:pt>
                <c:pt idx="2">
                  <c:v>دوم</c:v>
                </c:pt>
                <c:pt idx="3">
                  <c:v>سوم</c:v>
                </c:pt>
                <c:pt idx="4">
                  <c:v>چهارم</c:v>
                </c:pt>
                <c:pt idx="5">
                  <c:v>پنجم</c:v>
                </c:pt>
              </c:strCache>
            </c:strRef>
          </c:cat>
          <c:val>
            <c:numRef>
              <c:f>Sheet1!$C$20:$H$20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76-484E-BA42-A70628A2516A}"/>
            </c:ext>
          </c:extLst>
        </c:ser>
        <c:ser>
          <c:idx val="1"/>
          <c:order val="1"/>
          <c:tx>
            <c:v>درآمد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Sheet1!$C$2:$H$2</c:f>
              <c:strCache>
                <c:ptCount val="6"/>
                <c:pt idx="0">
                  <c:v>فاز ساخت(هزینه های اولیه، سرمایه گذاری، R&amp;D و ...)</c:v>
                </c:pt>
                <c:pt idx="1">
                  <c:v>اول</c:v>
                </c:pt>
                <c:pt idx="2">
                  <c:v>دوم</c:v>
                </c:pt>
                <c:pt idx="3">
                  <c:v>سوم</c:v>
                </c:pt>
                <c:pt idx="4">
                  <c:v>چهارم</c:v>
                </c:pt>
                <c:pt idx="5">
                  <c:v>پنجم</c:v>
                </c:pt>
              </c:strCache>
            </c:strRef>
          </c:cat>
          <c:val>
            <c:numRef>
              <c:f>Sheet1!$C$27:$H$27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76-484E-BA42-A70628A25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3888"/>
        <c:axId val="85320256"/>
      </c:lineChart>
      <c:catAx>
        <c:axId val="956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85320256"/>
        <c:crosses val="autoZero"/>
        <c:auto val="1"/>
        <c:lblAlgn val="ctr"/>
        <c:lblOffset val="100"/>
        <c:noMultiLvlLbl val="0"/>
      </c:catAx>
      <c:valAx>
        <c:axId val="853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5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baseline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18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نقطه سر به سر بر اساس هزینه و درآمد تنزیل</a:t>
            </a:r>
            <a:r>
              <a:rPr lang="fa-IR" sz="1800" b="1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 نشده</a:t>
            </a:r>
            <a:endParaRPr lang="en-US" sz="1800" b="1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هزینه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Sheet1!$C$2:$H$2</c:f>
              <c:strCache>
                <c:ptCount val="6"/>
                <c:pt idx="0">
                  <c:v>فاز ساخت(هزینه های اولیه، سرمایه گذاری، R&amp;D و ...)</c:v>
                </c:pt>
                <c:pt idx="1">
                  <c:v>اول</c:v>
                </c:pt>
                <c:pt idx="2">
                  <c:v>دوم</c:v>
                </c:pt>
                <c:pt idx="3">
                  <c:v>سوم</c:v>
                </c:pt>
                <c:pt idx="4">
                  <c:v>چهارم</c:v>
                </c:pt>
                <c:pt idx="5">
                  <c:v>پنجم</c:v>
                </c:pt>
              </c:strCache>
            </c:strRef>
          </c:cat>
          <c:val>
            <c:numRef>
              <c:f>Sheet1!$C$18:$H$18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1B-44FC-94BF-110C805E0F4C}"/>
            </c:ext>
          </c:extLst>
        </c:ser>
        <c:ser>
          <c:idx val="1"/>
          <c:order val="1"/>
          <c:tx>
            <c:v>درآمد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Sheet1!$C$2:$H$2</c:f>
              <c:strCache>
                <c:ptCount val="6"/>
                <c:pt idx="0">
                  <c:v>فاز ساخت(هزینه های اولیه، سرمایه گذاری، R&amp;D و ...)</c:v>
                </c:pt>
                <c:pt idx="1">
                  <c:v>اول</c:v>
                </c:pt>
                <c:pt idx="2">
                  <c:v>دوم</c:v>
                </c:pt>
                <c:pt idx="3">
                  <c:v>سوم</c:v>
                </c:pt>
                <c:pt idx="4">
                  <c:v>چهارم</c:v>
                </c:pt>
                <c:pt idx="5">
                  <c:v>پنجم</c:v>
                </c:pt>
              </c:strCache>
            </c:strRef>
          </c:cat>
          <c:val>
            <c:numRef>
              <c:f>Sheet1!$C$25:$H$25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1B-44FC-94BF-110C805E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5424"/>
        <c:axId val="85321984"/>
      </c:lineChart>
      <c:catAx>
        <c:axId val="956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85321984"/>
        <c:crosses val="autoZero"/>
        <c:auto val="1"/>
        <c:lblAlgn val="ctr"/>
        <c:lblOffset val="100"/>
        <c:noMultiLvlLbl val="0"/>
      </c:catAx>
      <c:valAx>
        <c:axId val="8532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956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1078006</xdr:colOff>
      <xdr:row>40</xdr:row>
      <xdr:rowOff>108857</xdr:rowOff>
    </xdr:from>
    <xdr:to>
      <xdr:col>11</xdr:col>
      <xdr:colOff>1578429</xdr:colOff>
      <xdr:row>59</xdr:row>
      <xdr:rowOff>27215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2C938D6B-E3B9-4640-A00E-6247FB006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113393</xdr:colOff>
      <xdr:row>60</xdr:row>
      <xdr:rowOff>2721</xdr:rowOff>
    </xdr:from>
    <xdr:to>
      <xdr:col>12</xdr:col>
      <xdr:colOff>13605</xdr:colOff>
      <xdr:row>77</xdr:row>
      <xdr:rowOff>40822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A87DCF6-B05F-4C82-9AB0-E087FCF596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rightToLeft="1" tabSelected="1" zoomScale="85" zoomScaleNormal="85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8" sqref="D8:H8"/>
    </sheetView>
  </sheetViews>
  <sheetFormatPr defaultColWidth="9.140625" defaultRowHeight="22.5" x14ac:dyDescent="0.25"/>
  <cols>
    <col min="1" max="1" width="17" style="2" bestFit="1" customWidth="1"/>
    <col min="2" max="2" width="39" style="2" bestFit="1" customWidth="1"/>
    <col min="3" max="3" width="20.140625" style="26" bestFit="1" customWidth="1"/>
    <col min="4" max="8" width="12.85546875" style="26" bestFit="1" customWidth="1"/>
    <col min="9" max="9" width="14.28515625" style="26" bestFit="1" customWidth="1"/>
    <col min="10" max="10" width="8.7109375" style="26" bestFit="1" customWidth="1"/>
    <col min="11" max="11" width="1.85546875" style="2" customWidth="1"/>
    <col min="12" max="12" width="24.5703125" style="2" bestFit="1" customWidth="1"/>
    <col min="13" max="13" width="10.140625" style="2" bestFit="1" customWidth="1"/>
    <col min="14" max="14" width="9.7109375" style="2" bestFit="1" customWidth="1"/>
    <col min="15" max="15" width="15.42578125" style="2" bestFit="1" customWidth="1"/>
    <col min="16" max="19" width="9.140625" style="2"/>
    <col min="20" max="20" width="22" style="2" customWidth="1"/>
    <col min="21" max="21" width="24.5703125" style="2" customWidth="1"/>
    <col min="22" max="23" width="9.140625" style="2"/>
    <col min="24" max="24" width="12" style="2" bestFit="1" customWidth="1"/>
    <col min="25" max="25" width="9.28515625" style="2" bestFit="1" customWidth="1"/>
    <col min="26" max="26" width="12" style="2" bestFit="1" customWidth="1"/>
    <col min="27" max="28" width="9.28515625" style="2" bestFit="1" customWidth="1"/>
    <col min="29" max="29" width="10.7109375" style="2" bestFit="1" customWidth="1"/>
    <col min="30" max="16384" width="9.140625" style="2"/>
  </cols>
  <sheetData>
    <row r="1" spans="1:14" x14ac:dyDescent="0.25">
      <c r="C1" s="26">
        <v>1</v>
      </c>
      <c r="D1" s="26">
        <v>2</v>
      </c>
      <c r="E1" s="26">
        <v>3</v>
      </c>
      <c r="F1" s="26">
        <v>4</v>
      </c>
      <c r="G1" s="26">
        <v>5</v>
      </c>
      <c r="H1" s="26">
        <v>6</v>
      </c>
    </row>
    <row r="2" spans="1:14" ht="68.25" thickBot="1" x14ac:dyDescent="0.3">
      <c r="B2" s="1" t="s">
        <v>0</v>
      </c>
      <c r="C2" s="11" t="s">
        <v>45</v>
      </c>
      <c r="D2" s="26" t="s">
        <v>1</v>
      </c>
      <c r="E2" s="26" t="s">
        <v>2</v>
      </c>
      <c r="F2" s="26" t="s">
        <v>3</v>
      </c>
      <c r="G2" s="26" t="s">
        <v>4</v>
      </c>
      <c r="H2" s="26" t="s">
        <v>5</v>
      </c>
      <c r="I2" s="26" t="s">
        <v>7</v>
      </c>
      <c r="J2" s="26" t="s">
        <v>8</v>
      </c>
    </row>
    <row r="3" spans="1:14" ht="23.25" thickBot="1" x14ac:dyDescent="0.3">
      <c r="A3" s="50" t="s">
        <v>9</v>
      </c>
      <c r="B3" s="2" t="s">
        <v>49</v>
      </c>
      <c r="D3" s="36"/>
      <c r="E3" s="37"/>
      <c r="F3" s="37"/>
      <c r="G3" s="37"/>
      <c r="H3" s="37"/>
      <c r="I3" s="5">
        <f>SUM(D3:H3)</f>
        <v>0</v>
      </c>
      <c r="J3" s="3" t="e">
        <f>(H3/D3)^(1/4)-1</f>
        <v>#DIV/0!</v>
      </c>
      <c r="K3" s="4"/>
    </row>
    <row r="4" spans="1:14" ht="23.25" thickBot="1" x14ac:dyDescent="0.3">
      <c r="A4" s="50"/>
      <c r="B4" s="2" t="s">
        <v>50</v>
      </c>
      <c r="D4" s="38"/>
      <c r="E4" s="39"/>
      <c r="F4" s="39"/>
      <c r="G4" s="39"/>
      <c r="H4" s="39"/>
      <c r="I4" s="13">
        <f>SUM(D4:H4)</f>
        <v>0</v>
      </c>
      <c r="J4" s="3" t="e">
        <f>(H4/D4)^(1/3)-1</f>
        <v>#DIV/0!</v>
      </c>
      <c r="K4" s="4"/>
    </row>
    <row r="5" spans="1:14" x14ac:dyDescent="0.25">
      <c r="A5" s="50"/>
      <c r="B5" s="2" t="s">
        <v>6</v>
      </c>
      <c r="C5" s="26">
        <v>0</v>
      </c>
      <c r="D5" s="32" t="e">
        <f>D4/D3</f>
        <v>#DIV/0!</v>
      </c>
      <c r="E5" s="32" t="e">
        <f t="shared" ref="E5:H5" si="0">E4/E3</f>
        <v>#DIV/0!</v>
      </c>
      <c r="F5" s="32" t="e">
        <f t="shared" si="0"/>
        <v>#DIV/0!</v>
      </c>
      <c r="G5" s="32" t="e">
        <f t="shared" si="0"/>
        <v>#DIV/0!</v>
      </c>
      <c r="H5" s="32" t="e">
        <f t="shared" si="0"/>
        <v>#DIV/0!</v>
      </c>
      <c r="I5" s="12" t="e">
        <f>SUM(D5:H5)</f>
        <v>#DIV/0!</v>
      </c>
      <c r="J5" s="3" t="e">
        <f>(H5/D5)^(1/3)-1</f>
        <v>#DIV/0!</v>
      </c>
      <c r="K5" s="4"/>
    </row>
    <row r="6" spans="1:14" ht="9" customHeight="1" thickBot="1" x14ac:dyDescent="0.3">
      <c r="A6" s="4"/>
      <c r="B6" s="4"/>
      <c r="C6" s="27"/>
      <c r="D6" s="6"/>
      <c r="E6" s="6"/>
      <c r="F6" s="6"/>
      <c r="G6" s="6"/>
      <c r="H6" s="6"/>
      <c r="I6" s="6"/>
      <c r="J6" s="27"/>
      <c r="K6" s="4"/>
    </row>
    <row r="7" spans="1:14" ht="23.25" thickBot="1" x14ac:dyDescent="0.3">
      <c r="A7" s="50" t="s">
        <v>17</v>
      </c>
      <c r="B7" s="2" t="e">
        <f t="shared" ref="B7" si="1">SUM(#REF!)</f>
        <v>#REF!</v>
      </c>
      <c r="D7" s="47" t="e">
        <f>D17/D4</f>
        <v>#DIV/0!</v>
      </c>
      <c r="E7" s="48" t="e">
        <f t="shared" ref="E7:H7" si="2">E17/E4</f>
        <v>#DIV/0!</v>
      </c>
      <c r="F7" s="48" t="e">
        <f t="shared" si="2"/>
        <v>#DIV/0!</v>
      </c>
      <c r="G7" s="48" t="e">
        <f t="shared" si="2"/>
        <v>#DIV/0!</v>
      </c>
      <c r="H7" s="49" t="e">
        <f t="shared" si="2"/>
        <v>#DIV/0!</v>
      </c>
      <c r="I7" s="9"/>
      <c r="J7" s="3" t="e">
        <f>(H7/D7)^(1/4)-1</f>
        <v>#DIV/0!</v>
      </c>
      <c r="K7" s="4"/>
    </row>
    <row r="8" spans="1:14" ht="23.25" thickBot="1" x14ac:dyDescent="0.3">
      <c r="A8" s="50"/>
      <c r="B8" s="2" t="s">
        <v>48</v>
      </c>
      <c r="D8" s="48"/>
      <c r="E8" s="48"/>
      <c r="F8" s="48"/>
      <c r="G8" s="48"/>
      <c r="H8" s="48"/>
      <c r="I8" s="9"/>
      <c r="J8" s="3" t="e">
        <f>(H8/D8)^(1/4)-1</f>
        <v>#DIV/0!</v>
      </c>
      <c r="K8" s="4"/>
      <c r="M8" s="42"/>
      <c r="N8" s="42"/>
    </row>
    <row r="9" spans="1:14" x14ac:dyDescent="0.25">
      <c r="A9" s="50"/>
      <c r="B9" s="2" t="s">
        <v>44</v>
      </c>
      <c r="C9" s="26">
        <v>0</v>
      </c>
      <c r="D9" s="31" t="e">
        <f>D8-D7</f>
        <v>#DIV/0!</v>
      </c>
      <c r="E9" s="31" t="e">
        <f>E8-E7</f>
        <v>#DIV/0!</v>
      </c>
      <c r="F9" s="31" t="e">
        <f t="shared" ref="F9:H9" si="3">F8-F7</f>
        <v>#DIV/0!</v>
      </c>
      <c r="G9" s="31" t="e">
        <f t="shared" si="3"/>
        <v>#DIV/0!</v>
      </c>
      <c r="H9" s="7" t="e">
        <f t="shared" si="3"/>
        <v>#DIV/0!</v>
      </c>
      <c r="I9" s="9"/>
      <c r="J9" s="3" t="e">
        <f t="shared" ref="J9" si="4">(H9/D9)^(1/4)-1</f>
        <v>#DIV/0!</v>
      </c>
      <c r="K9" s="4"/>
      <c r="M9" s="42"/>
      <c r="N9" s="42"/>
    </row>
    <row r="10" spans="1:14" x14ac:dyDescent="0.25">
      <c r="A10" s="50"/>
      <c r="B10" s="2" t="s">
        <v>18</v>
      </c>
      <c r="C10" s="3">
        <v>0</v>
      </c>
      <c r="D10" s="3">
        <f>IF(D8=0,0,D9/D8)</f>
        <v>0</v>
      </c>
      <c r="E10" s="3">
        <f t="shared" ref="E10:H10" si="5">IF(E8=0,0,E9/E8)</f>
        <v>0</v>
      </c>
      <c r="F10" s="3">
        <f t="shared" si="5"/>
        <v>0</v>
      </c>
      <c r="G10" s="3">
        <f t="shared" si="5"/>
        <v>0</v>
      </c>
      <c r="H10" s="3">
        <f t="shared" si="5"/>
        <v>0</v>
      </c>
      <c r="I10" s="9"/>
      <c r="J10" s="3" t="e">
        <f>(H10/D10)^(1/4)-1</f>
        <v>#DIV/0!</v>
      </c>
      <c r="K10" s="4"/>
      <c r="N10" s="42"/>
    </row>
    <row r="11" spans="1:14" ht="9.6" customHeight="1" thickBot="1" x14ac:dyDescent="0.3">
      <c r="A11" s="4"/>
      <c r="B11" s="4"/>
      <c r="C11" s="27"/>
      <c r="D11" s="6"/>
      <c r="E11" s="6"/>
      <c r="F11" s="6"/>
      <c r="G11" s="6"/>
      <c r="H11" s="6"/>
      <c r="I11" s="6"/>
      <c r="J11" s="27"/>
      <c r="K11" s="4"/>
    </row>
    <row r="12" spans="1:14" ht="23.25" thickBot="1" x14ac:dyDescent="0.3">
      <c r="A12" s="50" t="s">
        <v>15</v>
      </c>
      <c r="B12" s="2" t="s">
        <v>10</v>
      </c>
      <c r="C12" s="28"/>
      <c r="D12" s="40"/>
      <c r="E12" s="46"/>
      <c r="F12" s="46"/>
      <c r="G12" s="46"/>
      <c r="H12" s="46"/>
      <c r="I12" s="5">
        <f>SUM(C12:H12)</f>
        <v>0</v>
      </c>
      <c r="J12" s="3" t="e">
        <f>(H12/D12)^(1/4)-1</f>
        <v>#DIV/0!</v>
      </c>
      <c r="K12" s="4"/>
    </row>
    <row r="13" spans="1:14" ht="23.25" thickBot="1" x14ac:dyDescent="0.3">
      <c r="A13" s="50"/>
      <c r="B13" s="2" t="s">
        <v>11</v>
      </c>
      <c r="C13" s="28"/>
      <c r="D13" s="41"/>
      <c r="E13" s="46"/>
      <c r="F13" s="46"/>
      <c r="G13" s="46"/>
      <c r="H13" s="46"/>
      <c r="I13" s="5">
        <f t="shared" ref="I13:I17" si="6">SUM(C13:H13)</f>
        <v>0</v>
      </c>
      <c r="J13" s="3" t="e">
        <f>(H13/D13)^(1/5)-1</f>
        <v>#DIV/0!</v>
      </c>
      <c r="K13" s="4"/>
      <c r="L13" s="42"/>
      <c r="N13" s="42"/>
    </row>
    <row r="14" spans="1:14" ht="23.25" thickBot="1" x14ac:dyDescent="0.3">
      <c r="A14" s="50"/>
      <c r="B14" s="2" t="s">
        <v>12</v>
      </c>
      <c r="C14" s="28"/>
      <c r="D14" s="41"/>
      <c r="E14" s="46"/>
      <c r="F14" s="46"/>
      <c r="G14" s="46"/>
      <c r="H14" s="46"/>
      <c r="I14" s="5">
        <f t="shared" si="6"/>
        <v>0</v>
      </c>
      <c r="J14" s="3" t="e">
        <f>(H14/D14)^(1/4)-1</f>
        <v>#DIV/0!</v>
      </c>
      <c r="K14" s="4"/>
      <c r="N14" s="42"/>
    </row>
    <row r="15" spans="1:14" ht="23.25" thickBot="1" x14ac:dyDescent="0.3">
      <c r="A15" s="50"/>
      <c r="B15" s="2" t="s">
        <v>13</v>
      </c>
      <c r="C15" s="28"/>
      <c r="D15" s="41"/>
      <c r="E15" s="46"/>
      <c r="F15" s="46"/>
      <c r="G15" s="46"/>
      <c r="H15" s="46"/>
      <c r="I15" s="5">
        <f t="shared" si="6"/>
        <v>0</v>
      </c>
      <c r="J15" s="3" t="e">
        <f>(H15/D15)^(1/4)-1</f>
        <v>#DIV/0!</v>
      </c>
      <c r="K15" s="4"/>
      <c r="N15" s="42"/>
    </row>
    <row r="16" spans="1:14" ht="23.25" thickBot="1" x14ac:dyDescent="0.3">
      <c r="A16" s="50"/>
      <c r="B16" s="2" t="s">
        <v>14</v>
      </c>
      <c r="C16" s="28"/>
      <c r="D16" s="41"/>
      <c r="E16" s="46"/>
      <c r="F16" s="46"/>
      <c r="G16" s="46"/>
      <c r="H16" s="46"/>
      <c r="I16" s="5">
        <f t="shared" si="6"/>
        <v>0</v>
      </c>
      <c r="J16" s="3" t="e">
        <f>(H16/D16)^(1/4)-1</f>
        <v>#DIV/0!</v>
      </c>
      <c r="K16" s="4"/>
      <c r="N16" s="42"/>
    </row>
    <row r="17" spans="1:14" ht="23.25" thickBot="1" x14ac:dyDescent="0.3">
      <c r="A17" s="50"/>
      <c r="B17" s="2" t="s">
        <v>23</v>
      </c>
      <c r="C17" s="33">
        <f>SUM(C12:C16)</f>
        <v>0</v>
      </c>
      <c r="D17" s="34">
        <f>SUM(D12:D16)</f>
        <v>0</v>
      </c>
      <c r="E17" s="34">
        <f t="shared" ref="E17:G17" si="7">SUM(E12:E16)</f>
        <v>0</v>
      </c>
      <c r="F17" s="34">
        <f t="shared" si="7"/>
        <v>0</v>
      </c>
      <c r="G17" s="34">
        <f t="shared" si="7"/>
        <v>0</v>
      </c>
      <c r="H17" s="35">
        <f>SUM(H12:H16)</f>
        <v>0</v>
      </c>
      <c r="I17" s="5">
        <f t="shared" si="6"/>
        <v>0</v>
      </c>
      <c r="J17" s="3" t="e">
        <f>(H17/C17)^(1/5)-1</f>
        <v>#DIV/0!</v>
      </c>
      <c r="K17" s="4"/>
      <c r="L17" s="42"/>
      <c r="N17" s="42"/>
    </row>
    <row r="18" spans="1:14" x14ac:dyDescent="0.25">
      <c r="A18" s="50"/>
      <c r="B18" s="2" t="s">
        <v>16</v>
      </c>
      <c r="C18" s="5">
        <f>C17</f>
        <v>0</v>
      </c>
      <c r="D18" s="5">
        <f>D17</f>
        <v>0</v>
      </c>
      <c r="E18" s="5">
        <f>D18+E17</f>
        <v>0</v>
      </c>
      <c r="F18" s="5">
        <f t="shared" ref="F18:H18" si="8">E18+F17</f>
        <v>0</v>
      </c>
      <c r="G18" s="5">
        <f t="shared" si="8"/>
        <v>0</v>
      </c>
      <c r="H18" s="5">
        <f t="shared" si="8"/>
        <v>0</v>
      </c>
      <c r="I18" s="9"/>
      <c r="J18" s="29"/>
      <c r="K18" s="4"/>
      <c r="N18" s="42"/>
    </row>
    <row r="19" spans="1:14" x14ac:dyDescent="0.25">
      <c r="A19" s="50"/>
      <c r="B19" s="2" t="s">
        <v>34</v>
      </c>
      <c r="C19" s="5">
        <f>C17/((1+$M$29)^(C1-1))</f>
        <v>0</v>
      </c>
      <c r="D19" s="5">
        <f t="shared" ref="D19:H19" si="9">D17/((1+$M$29)^(D1-1))</f>
        <v>0</v>
      </c>
      <c r="E19" s="5">
        <f t="shared" si="9"/>
        <v>0</v>
      </c>
      <c r="F19" s="5">
        <f t="shared" si="9"/>
        <v>0</v>
      </c>
      <c r="G19" s="5">
        <f t="shared" si="9"/>
        <v>0</v>
      </c>
      <c r="H19" s="5">
        <f t="shared" si="9"/>
        <v>0</v>
      </c>
      <c r="I19" s="5">
        <f>SUM(C19:H19)</f>
        <v>0</v>
      </c>
      <c r="J19" s="29"/>
      <c r="K19" s="4"/>
      <c r="N19" s="42"/>
    </row>
    <row r="20" spans="1:14" x14ac:dyDescent="0.25">
      <c r="A20" s="50"/>
      <c r="B20" s="2" t="s">
        <v>38</v>
      </c>
      <c r="C20" s="5">
        <f>C19</f>
        <v>0</v>
      </c>
      <c r="D20" s="5">
        <f>D19+C20</f>
        <v>0</v>
      </c>
      <c r="E20" s="5">
        <f>E19+D20</f>
        <v>0</v>
      </c>
      <c r="F20" s="5">
        <f t="shared" ref="F20:H20" si="10">F19+E20</f>
        <v>0</v>
      </c>
      <c r="G20" s="5">
        <f t="shared" si="10"/>
        <v>0</v>
      </c>
      <c r="H20" s="5">
        <f t="shared" si="10"/>
        <v>0</v>
      </c>
      <c r="I20" s="10"/>
      <c r="J20" s="29"/>
      <c r="K20" s="4"/>
    </row>
    <row r="21" spans="1:14" ht="7.15" customHeight="1" x14ac:dyDescent="0.25">
      <c r="A21" s="4"/>
      <c r="B21" s="4"/>
      <c r="C21" s="27"/>
      <c r="D21" s="6"/>
      <c r="E21" s="6"/>
      <c r="F21" s="6"/>
      <c r="G21" s="6"/>
      <c r="H21" s="6"/>
      <c r="I21" s="6"/>
      <c r="J21" s="27"/>
      <c r="K21" s="4"/>
    </row>
    <row r="22" spans="1:14" x14ac:dyDescent="0.25">
      <c r="A22" s="50" t="s">
        <v>24</v>
      </c>
      <c r="B22" s="2" t="s">
        <v>19</v>
      </c>
      <c r="C22" s="26">
        <v>0</v>
      </c>
      <c r="D22" s="5">
        <f>D8*D4</f>
        <v>0</v>
      </c>
      <c r="E22" s="5">
        <f t="shared" ref="E22:G22" si="11">E8*E4</f>
        <v>0</v>
      </c>
      <c r="F22" s="5">
        <f t="shared" si="11"/>
        <v>0</v>
      </c>
      <c r="G22" s="5">
        <f t="shared" si="11"/>
        <v>0</v>
      </c>
      <c r="H22" s="5">
        <f>H8*H4</f>
        <v>0</v>
      </c>
      <c r="I22" s="5">
        <f>SUM(C22:H22)</f>
        <v>0</v>
      </c>
      <c r="J22" s="3" t="e">
        <f>(H22/D22)^(1/4)-1</f>
        <v>#DIV/0!</v>
      </c>
      <c r="K22" s="4"/>
    </row>
    <row r="23" spans="1:14" x14ac:dyDescent="0.25">
      <c r="A23" s="50"/>
      <c r="B23" s="2" t="s">
        <v>21</v>
      </c>
      <c r="C23" s="26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3"/>
      <c r="K23" s="4"/>
    </row>
    <row r="24" spans="1:14" x14ac:dyDescent="0.25">
      <c r="A24" s="50"/>
      <c r="B24" s="2" t="s">
        <v>20</v>
      </c>
      <c r="C24" s="25">
        <f>C23+C22</f>
        <v>0</v>
      </c>
      <c r="D24" s="25">
        <f t="shared" ref="D24:H24" si="12">D23+D22</f>
        <v>0</v>
      </c>
      <c r="E24" s="25">
        <f t="shared" si="12"/>
        <v>0</v>
      </c>
      <c r="F24" s="25">
        <f t="shared" si="12"/>
        <v>0</v>
      </c>
      <c r="G24" s="25">
        <f t="shared" si="12"/>
        <v>0</v>
      </c>
      <c r="H24" s="25">
        <f t="shared" si="12"/>
        <v>0</v>
      </c>
      <c r="I24" s="5">
        <f>SUM(C24:H24)</f>
        <v>0</v>
      </c>
      <c r="J24" s="3" t="e">
        <f>(H24/D24)^(1/4)-1</f>
        <v>#DIV/0!</v>
      </c>
      <c r="K24" s="4"/>
    </row>
    <row r="25" spans="1:14" x14ac:dyDescent="0.25">
      <c r="A25" s="50"/>
      <c r="B25" s="2" t="s">
        <v>22</v>
      </c>
      <c r="C25" s="30">
        <f>C24</f>
        <v>0</v>
      </c>
      <c r="D25" s="5">
        <f>D24+C25</f>
        <v>0</v>
      </c>
      <c r="E25" s="5">
        <f>E24+D25</f>
        <v>0</v>
      </c>
      <c r="F25" s="5">
        <f>F24+E25</f>
        <v>0</v>
      </c>
      <c r="G25" s="5">
        <f>G24+F25</f>
        <v>0</v>
      </c>
      <c r="H25" s="5">
        <f>H24+G25</f>
        <v>0</v>
      </c>
      <c r="I25" s="9"/>
      <c r="J25" s="29"/>
      <c r="K25" s="4"/>
    </row>
    <row r="26" spans="1:14" ht="23.25" thickBot="1" x14ac:dyDescent="0.3">
      <c r="A26" s="50"/>
      <c r="B26" s="2" t="s">
        <v>33</v>
      </c>
      <c r="C26" s="5">
        <f>C24/((1+$M$29)^(C1-1))</f>
        <v>0</v>
      </c>
      <c r="D26" s="5">
        <f t="shared" ref="D26:H26" si="13">D24/((1+$M$29)^(D1-1))</f>
        <v>0</v>
      </c>
      <c r="E26" s="5">
        <f t="shared" si="13"/>
        <v>0</v>
      </c>
      <c r="F26" s="5">
        <f t="shared" si="13"/>
        <v>0</v>
      </c>
      <c r="G26" s="5">
        <f t="shared" si="13"/>
        <v>0</v>
      </c>
      <c r="H26" s="5">
        <f t="shared" si="13"/>
        <v>0</v>
      </c>
      <c r="I26" s="5">
        <f>SUM(C26:H26)</f>
        <v>0</v>
      </c>
      <c r="J26" s="29"/>
      <c r="K26" s="4"/>
    </row>
    <row r="27" spans="1:14" ht="34.5" thickBot="1" x14ac:dyDescent="0.3">
      <c r="A27" s="1"/>
      <c r="B27" s="2" t="s">
        <v>39</v>
      </c>
      <c r="C27" s="30">
        <f>C26</f>
        <v>0</v>
      </c>
      <c r="D27" s="5">
        <f>D26+C27</f>
        <v>0</v>
      </c>
      <c r="E27" s="5">
        <f>E26+D27</f>
        <v>0</v>
      </c>
      <c r="F27" s="5">
        <f t="shared" ref="F27:H27" si="14">F26+E27</f>
        <v>0</v>
      </c>
      <c r="G27" s="5">
        <f t="shared" si="14"/>
        <v>0</v>
      </c>
      <c r="H27" s="5">
        <f t="shared" si="14"/>
        <v>0</v>
      </c>
      <c r="I27" s="10"/>
      <c r="J27" s="29"/>
      <c r="K27" s="4"/>
      <c r="L27" s="53" t="s">
        <v>51</v>
      </c>
      <c r="M27" s="54"/>
    </row>
    <row r="28" spans="1:14" ht="7.5" customHeight="1" thickBot="1" x14ac:dyDescent="0.3">
      <c r="A28" s="4"/>
      <c r="B28" s="4"/>
      <c r="C28" s="27"/>
      <c r="D28" s="6"/>
      <c r="E28" s="6"/>
      <c r="F28" s="6"/>
      <c r="G28" s="6"/>
      <c r="H28" s="6"/>
      <c r="I28" s="6"/>
      <c r="J28" s="27"/>
      <c r="K28" s="4"/>
      <c r="L28" s="4"/>
      <c r="M28" s="4"/>
    </row>
    <row r="29" spans="1:14" x14ac:dyDescent="0.25">
      <c r="A29" s="50" t="s">
        <v>42</v>
      </c>
      <c r="B29" s="2" t="s">
        <v>47</v>
      </c>
      <c r="C29" s="5">
        <f>C24-C17</f>
        <v>0</v>
      </c>
      <c r="D29" s="5">
        <f>D24-D17</f>
        <v>0</v>
      </c>
      <c r="E29" s="5">
        <f t="shared" ref="E29:H29" si="15">E24-E17</f>
        <v>0</v>
      </c>
      <c r="F29" s="5">
        <f>F24-F17</f>
        <v>0</v>
      </c>
      <c r="G29" s="5">
        <f t="shared" si="15"/>
        <v>0</v>
      </c>
      <c r="H29" s="5">
        <f t="shared" si="15"/>
        <v>0</v>
      </c>
      <c r="I29" s="5">
        <f>SUM(C29:H29)</f>
        <v>0</v>
      </c>
      <c r="J29" s="3" t="e">
        <f>(H29/ABS(C29))^(1/4)-1</f>
        <v>#DIV/0!</v>
      </c>
      <c r="K29" s="4"/>
      <c r="L29" s="14" t="s">
        <v>25</v>
      </c>
      <c r="M29" s="15">
        <v>0.3</v>
      </c>
    </row>
    <row r="30" spans="1:14" x14ac:dyDescent="0.25">
      <c r="A30" s="50"/>
      <c r="B30" s="2" t="s">
        <v>40</v>
      </c>
      <c r="C30" s="5">
        <f>C29/((1+$M$29)^(C1-1))</f>
        <v>0</v>
      </c>
      <c r="D30" s="5">
        <f t="shared" ref="D30:H30" si="16">D29/((1+$M$29)^(D1-1))</f>
        <v>0</v>
      </c>
      <c r="E30" s="5">
        <f t="shared" si="16"/>
        <v>0</v>
      </c>
      <c r="F30" s="5">
        <f t="shared" si="16"/>
        <v>0</v>
      </c>
      <c r="G30" s="5">
        <f t="shared" si="16"/>
        <v>0</v>
      </c>
      <c r="H30" s="5">
        <f t="shared" si="16"/>
        <v>0</v>
      </c>
      <c r="I30" s="5">
        <f>SUM(C30:H30)</f>
        <v>0</v>
      </c>
      <c r="J30" s="29"/>
      <c r="K30" s="4"/>
      <c r="L30" s="16" t="s">
        <v>27</v>
      </c>
      <c r="M30" s="17">
        <f>H31</f>
        <v>0</v>
      </c>
    </row>
    <row r="31" spans="1:14" x14ac:dyDescent="0.25">
      <c r="A31" s="50"/>
      <c r="B31" s="2" t="s">
        <v>26</v>
      </c>
      <c r="C31" s="5">
        <f>C30</f>
        <v>0</v>
      </c>
      <c r="D31" s="5">
        <f>D30+C31</f>
        <v>0</v>
      </c>
      <c r="E31" s="5">
        <f>E30+D31</f>
        <v>0</v>
      </c>
      <c r="F31" s="5">
        <f t="shared" ref="F31:G31" si="17">F30+E31</f>
        <v>0</v>
      </c>
      <c r="G31" s="5">
        <f t="shared" si="17"/>
        <v>0</v>
      </c>
      <c r="H31" s="5">
        <f>H30+G31</f>
        <v>0</v>
      </c>
      <c r="I31" s="9"/>
      <c r="J31" s="29"/>
      <c r="K31" s="4"/>
      <c r="L31" s="16" t="s">
        <v>28</v>
      </c>
      <c r="M31" s="18" t="e">
        <f>(I24-I17)/I17</f>
        <v>#DIV/0!</v>
      </c>
    </row>
    <row r="32" spans="1:14" ht="23.25" thickBot="1" x14ac:dyDescent="0.3">
      <c r="A32" s="50"/>
      <c r="B32" s="8" t="s">
        <v>35</v>
      </c>
      <c r="C32" s="7" t="b">
        <f>C31&gt;=0</f>
        <v>1</v>
      </c>
      <c r="D32" s="7" t="b">
        <f>D31&gt;=0</f>
        <v>1</v>
      </c>
      <c r="E32" s="7" t="b">
        <f t="shared" ref="E32:H32" si="18">E31&gt;=0</f>
        <v>1</v>
      </c>
      <c r="F32" s="7" t="b">
        <f t="shared" si="18"/>
        <v>1</v>
      </c>
      <c r="G32" s="7" t="b">
        <f t="shared" si="18"/>
        <v>1</v>
      </c>
      <c r="H32" s="7" t="b">
        <f t="shared" si="18"/>
        <v>1</v>
      </c>
      <c r="I32" s="9"/>
      <c r="J32" s="29"/>
      <c r="K32" s="4"/>
      <c r="L32" s="16" t="s">
        <v>29</v>
      </c>
      <c r="M32" s="18" t="e">
        <f>M31/H1</f>
        <v>#DIV/0!</v>
      </c>
    </row>
    <row r="33" spans="1:13" ht="23.25" thickBot="1" x14ac:dyDescent="0.3">
      <c r="A33" s="50"/>
      <c r="C33" s="7" t="str">
        <f t="shared" ref="C33" si="19">IF(C31&gt;0,ABS(B31/(C30/12)),"-")</f>
        <v>-</v>
      </c>
      <c r="D33" s="7" t="str">
        <f>IF(D31&gt;0,ABS(C31/(D30/12)),"-")</f>
        <v>-</v>
      </c>
      <c r="E33" s="7" t="str">
        <f t="shared" ref="E33" si="20">IF(E31&gt;0,ABS(D31/(E30/12)),"-")</f>
        <v>-</v>
      </c>
      <c r="F33" s="7" t="str">
        <f>IF(F31&gt;0,ABS(12*E31/(F30)),"-")</f>
        <v>-</v>
      </c>
      <c r="G33" s="7" t="str">
        <f t="shared" ref="G33:H33" si="21">IF(G31&gt;0,ABS(F31/(G30/12)),"-")</f>
        <v>-</v>
      </c>
      <c r="H33" s="7" t="str">
        <f t="shared" si="21"/>
        <v>-</v>
      </c>
      <c r="I33" s="9"/>
      <c r="J33" s="29"/>
      <c r="K33" s="4"/>
      <c r="L33" s="16" t="s">
        <v>30</v>
      </c>
      <c r="M33" s="24" t="e">
        <f>IRR(C29:H29)</f>
        <v>#NUM!</v>
      </c>
    </row>
    <row r="34" spans="1:13" x14ac:dyDescent="0.25">
      <c r="B34" s="2" t="s">
        <v>46</v>
      </c>
      <c r="C34" s="3" t="e">
        <f>C29/C17</f>
        <v>#DIV/0!</v>
      </c>
      <c r="D34" s="3" t="e">
        <f t="shared" ref="D34:H34" si="22">D29/D17</f>
        <v>#DIV/0!</v>
      </c>
      <c r="E34" s="3" t="e">
        <f t="shared" si="22"/>
        <v>#DIV/0!</v>
      </c>
      <c r="F34" s="3" t="e">
        <f t="shared" si="22"/>
        <v>#DIV/0!</v>
      </c>
      <c r="G34" s="3" t="e">
        <f t="shared" si="22"/>
        <v>#DIV/0!</v>
      </c>
      <c r="H34" s="3" t="e">
        <f t="shared" si="22"/>
        <v>#DIV/0!</v>
      </c>
      <c r="I34" s="5" t="e">
        <f>SUM(C34:H34)</f>
        <v>#DIV/0!</v>
      </c>
      <c r="K34" s="4"/>
      <c r="L34" s="16" t="s">
        <v>31</v>
      </c>
      <c r="M34" s="18" t="e">
        <f>M33/H1</f>
        <v>#NUM!</v>
      </c>
    </row>
    <row r="35" spans="1:13" x14ac:dyDescent="0.25">
      <c r="K35" s="4"/>
      <c r="L35" s="16" t="s">
        <v>32</v>
      </c>
      <c r="M35" s="18" t="e">
        <f>I26/I19-1</f>
        <v>#DIV/0!</v>
      </c>
    </row>
    <row r="36" spans="1:13" x14ac:dyDescent="0.25">
      <c r="K36" s="4"/>
      <c r="L36" s="16" t="s">
        <v>41</v>
      </c>
      <c r="M36" s="19" t="e">
        <f>(M39)*12+M40</f>
        <v>#VALUE!</v>
      </c>
    </row>
    <row r="37" spans="1:13" x14ac:dyDescent="0.25">
      <c r="D37" s="26">
        <f>D8*D4</f>
        <v>0</v>
      </c>
      <c r="E37" s="43">
        <f t="shared" ref="E37:H37" si="23">E8*E4</f>
        <v>0</v>
      </c>
      <c r="F37" s="43">
        <f t="shared" si="23"/>
        <v>0</v>
      </c>
      <c r="G37" s="43">
        <f t="shared" si="23"/>
        <v>0</v>
      </c>
      <c r="H37" s="43">
        <f t="shared" si="23"/>
        <v>0</v>
      </c>
      <c r="I37" s="26">
        <f>SUM(D37:H37)</f>
        <v>0</v>
      </c>
      <c r="K37" s="4"/>
      <c r="L37" s="16"/>
      <c r="M37" s="20"/>
    </row>
    <row r="38" spans="1:13" x14ac:dyDescent="0.25">
      <c r="D38" s="26">
        <f>D37/10</f>
        <v>0</v>
      </c>
      <c r="E38" s="43">
        <f t="shared" ref="E38:H38" si="24">E37/10</f>
        <v>0</v>
      </c>
      <c r="F38" s="43">
        <f t="shared" si="24"/>
        <v>0</v>
      </c>
      <c r="G38" s="43">
        <f t="shared" si="24"/>
        <v>0</v>
      </c>
      <c r="H38" s="43">
        <f t="shared" si="24"/>
        <v>0</v>
      </c>
      <c r="I38" s="45">
        <f t="shared" ref="I38:I39" si="25">SUM(D38:H38)</f>
        <v>0</v>
      </c>
      <c r="K38" s="4"/>
      <c r="L38" s="51" t="s">
        <v>43</v>
      </c>
      <c r="M38" s="52"/>
    </row>
    <row r="39" spans="1:13" x14ac:dyDescent="0.25">
      <c r="D39" s="44" t="e">
        <f>D9*D4/10</f>
        <v>#DIV/0!</v>
      </c>
      <c r="E39" s="44" t="e">
        <f t="shared" ref="E39:H39" si="26">E9*E4/10</f>
        <v>#DIV/0!</v>
      </c>
      <c r="F39" s="44" t="e">
        <f t="shared" si="26"/>
        <v>#DIV/0!</v>
      </c>
      <c r="G39" s="44" t="e">
        <f t="shared" si="26"/>
        <v>#DIV/0!</v>
      </c>
      <c r="H39" s="44" t="e">
        <f t="shared" si="26"/>
        <v>#DIV/0!</v>
      </c>
      <c r="I39" s="45" t="e">
        <f t="shared" si="25"/>
        <v>#DIV/0!</v>
      </c>
      <c r="K39" s="4"/>
      <c r="L39" s="16" t="s">
        <v>36</v>
      </c>
      <c r="M39" s="21">
        <f>MATCH(TRUE,D32:H32,0)</f>
        <v>1</v>
      </c>
    </row>
    <row r="40" spans="1:13" ht="23.25" thickBot="1" x14ac:dyDescent="0.3">
      <c r="K40" s="4"/>
      <c r="L40" s="22" t="s">
        <v>37</v>
      </c>
      <c r="M40" s="23" t="str">
        <f>INDEX(D33:H33,MATCH(TRUE,D32:H32,0))</f>
        <v>-</v>
      </c>
    </row>
  </sheetData>
  <mergeCells count="7">
    <mergeCell ref="A22:A26"/>
    <mergeCell ref="L38:M38"/>
    <mergeCell ref="A29:A33"/>
    <mergeCell ref="A3:A5"/>
    <mergeCell ref="A7:A10"/>
    <mergeCell ref="A12:A20"/>
    <mergeCell ref="L27:M27"/>
  </mergeCells>
  <conditionalFormatting sqref="M33">
    <cfRule type="cellIs" dxfId="2" priority="1" operator="equal">
      <formula>$M$29</formula>
    </cfRule>
    <cfRule type="cellIs" dxfId="1" priority="2" operator="lessThan">
      <formula>$M$29</formula>
    </cfRule>
    <cfRule type="cellIs" dxfId="0" priority="3" operator="greaterThan">
      <formula>$M$29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Abbas Baghban</cp:lastModifiedBy>
  <dcterms:created xsi:type="dcterms:W3CDTF">2019-04-29T19:53:02Z</dcterms:created>
  <dcterms:modified xsi:type="dcterms:W3CDTF">2022-11-06T09:42:23Z</dcterms:modified>
</cp:coreProperties>
</file>